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6\II203 Nýřany - OK\VZ\stavba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REKAPITULACE!$A$1:$F$47</definedName>
  </definedNames>
  <calcPr calcId="162913"/>
</workbook>
</file>

<file path=xl/calcChain.xml><?xml version="1.0" encoding="utf-8"?>
<calcChain xmlns="http://schemas.openxmlformats.org/spreadsheetml/2006/main">
  <c r="D41" i="1" l="1"/>
  <c r="D34" i="1"/>
  <c r="D27" i="1"/>
  <c r="D40" i="1"/>
  <c r="E40" i="1" s="1"/>
  <c r="C40" i="1"/>
  <c r="A40" i="1"/>
  <c r="D39" i="1"/>
  <c r="A39" i="1"/>
  <c r="D33" i="1"/>
  <c r="C33" i="1"/>
  <c r="A33" i="1"/>
  <c r="D32" i="1"/>
  <c r="C32" i="1"/>
  <c r="A32" i="1"/>
  <c r="D26" i="1"/>
  <c r="E26" i="1" s="1"/>
  <c r="C26" i="1"/>
  <c r="A26" i="1"/>
  <c r="D25" i="1"/>
  <c r="E25" i="1" s="1"/>
  <c r="C25" i="1"/>
  <c r="A25" i="1"/>
  <c r="D24" i="1"/>
  <c r="E24" i="1" s="1"/>
  <c r="A24" i="1"/>
  <c r="E39" i="1"/>
  <c r="E41" i="1" l="1"/>
  <c r="E34" i="1"/>
  <c r="E27" i="1"/>
  <c r="E33" i="1" l="1"/>
  <c r="E32" i="1"/>
  <c r="B7" i="2" l="1"/>
  <c r="D23" i="1"/>
  <c r="C23" i="1"/>
  <c r="A23" i="1"/>
  <c r="E11" i="1"/>
  <c r="F11" i="1" s="1"/>
  <c r="E12" i="1"/>
  <c r="E13" i="1"/>
  <c r="F13" i="1" s="1"/>
  <c r="E14" i="1"/>
  <c r="C46" i="1"/>
  <c r="C37" i="1"/>
  <c r="D42" i="1"/>
  <c r="E42" i="1" s="1"/>
  <c r="F42" i="1" s="1"/>
  <c r="F46" i="1" s="1"/>
  <c r="F41" i="1"/>
  <c r="B44" i="1"/>
  <c r="C44" i="1"/>
  <c r="B45" i="1"/>
  <c r="C45" i="1"/>
  <c r="B5" i="2" l="1"/>
  <c r="E23" i="1"/>
  <c r="F14" i="1"/>
  <c r="F12" i="1"/>
  <c r="D28" i="1"/>
  <c r="D46" i="1"/>
  <c r="E46" i="1"/>
  <c r="F33" i="1"/>
  <c r="F24" i="1"/>
  <c r="F25" i="1"/>
  <c r="B4" i="2" l="1"/>
  <c r="C7" i="2" s="1"/>
  <c r="E15" i="1" l="1"/>
  <c r="E16" i="1"/>
  <c r="F15" i="1" l="1"/>
  <c r="F40" i="1"/>
  <c r="F16" i="1"/>
  <c r="B6" i="2" l="1"/>
  <c r="D18" i="1" l="1"/>
  <c r="C4" i="2" l="1"/>
  <c r="C6" i="2"/>
  <c r="E17" i="1" l="1"/>
  <c r="F17" i="1" l="1"/>
  <c r="C5" i="2"/>
  <c r="C11" i="2" s="1"/>
  <c r="E18" i="1"/>
  <c r="F18" i="1" s="1"/>
  <c r="F39" i="1"/>
  <c r="E10" i="1"/>
  <c r="F10" i="1" l="1"/>
  <c r="F23" i="1"/>
  <c r="D44" i="1"/>
  <c r="F27" i="1"/>
  <c r="C30" i="1"/>
  <c r="C21" i="1"/>
  <c r="F34" i="1"/>
  <c r="D35" i="1" l="1"/>
  <c r="D45" i="1" s="1"/>
  <c r="D47" i="1" s="1"/>
  <c r="F32" i="1"/>
  <c r="F26" i="1"/>
  <c r="E35" i="1" l="1"/>
  <c r="E45" i="1" s="1"/>
  <c r="E28" i="1"/>
  <c r="E44" i="1" s="1"/>
  <c r="E47" i="1" l="1"/>
  <c r="F28" i="1"/>
  <c r="F44" i="1" s="1"/>
  <c r="F35" i="1"/>
  <c r="F45" i="1" s="1"/>
  <c r="F47" i="1" l="1"/>
</calcChain>
</file>

<file path=xl/sharedStrings.xml><?xml version="1.0" encoding="utf-8"?>
<sst xmlns="http://schemas.openxmlformats.org/spreadsheetml/2006/main" count="76" uniqueCount="54">
  <si>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</si>
  <si>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</si>
  <si>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</si>
  <si>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</si>
  <si>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</si>
  <si>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</si>
  <si>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</si>
  <si>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</si>
  <si>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</si>
  <si>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</si>
  <si>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</si>
  <si>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</si>
  <si>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</si>
  <si>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</si>
  <si>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</si>
  <si>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Obec:</t>
  </si>
  <si>
    <t>CELKEM bez VRN:</t>
  </si>
  <si>
    <t>SÚSPK:</t>
  </si>
  <si>
    <t>Vedlejší rozpočtové náklady - SUSPK</t>
  </si>
  <si>
    <t>Vedlejší rozpočtové náklady - obec</t>
  </si>
  <si>
    <t>CELKEM STAVBA</t>
  </si>
  <si>
    <t>REKAPITULACE NÁKLADŮ DLE PD</t>
  </si>
  <si>
    <t xml:space="preserve">SPRÁVA A ÚDRŽBA SILNIC PLZEŇSKÉHO KRAJE, PŘÍSPĚVKOVÁ ORGANIZACE </t>
  </si>
  <si>
    <t>Uchazeč:</t>
  </si>
  <si>
    <t xml:space="preserve">PD DOPRAVNÍ, VRN </t>
  </si>
  <si>
    <t>Předpokládané finanční podíly účastníků smlouvy na veřejné zakázce</t>
  </si>
  <si>
    <t>Investor 3:</t>
  </si>
  <si>
    <t>INVESTOR Č. 3</t>
  </si>
  <si>
    <t>Vedlejší rozpočtové náklady VAK</t>
  </si>
  <si>
    <t>VAK:</t>
  </si>
  <si>
    <t xml:space="preserve">Vodárenská a kanalizační a.s. </t>
  </si>
  <si>
    <t>Kanalizace</t>
  </si>
  <si>
    <t>Kanalizace (50%)</t>
  </si>
  <si>
    <t>Město Nýřany</t>
  </si>
  <si>
    <t>II/203 Nýřany - OK</t>
  </si>
  <si>
    <t>SO 101</t>
  </si>
  <si>
    <t>Silnice II/203 a OK</t>
  </si>
  <si>
    <t>SO 102</t>
  </si>
  <si>
    <t>Místní komunikace</t>
  </si>
  <si>
    <t xml:space="preserve">SO 401 </t>
  </si>
  <si>
    <t>Veřejné osvětlení</t>
  </si>
  <si>
    <t>SO 301</t>
  </si>
  <si>
    <t>SO 302.1</t>
  </si>
  <si>
    <t>Vodovod řad 1,2,5 a 6</t>
  </si>
  <si>
    <t>SO 302.2</t>
  </si>
  <si>
    <t xml:space="preserve">Vodovod řad 3 a 4 </t>
  </si>
  <si>
    <t xml:space="preserve">SO 501 </t>
  </si>
  <si>
    <t xml:space="preserve">Přeložka NTL plynovodu </t>
  </si>
  <si>
    <t>001</t>
  </si>
  <si>
    <t>Vedlejší rozpočtové náklady</t>
  </si>
  <si>
    <t>Kanlaizace (50%)</t>
  </si>
  <si>
    <t>Vedlejší rozpočtové náklady (35 %)</t>
  </si>
  <si>
    <t>Vedlejší rozpočtové náklady (31 %)</t>
  </si>
  <si>
    <t>Vedlejší rozpočtové náklady (34 %)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</si>
</sst>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left" vertical="center" wrapText="1"/>
    </xf>
    <xf numFmtId="4" fontId="5" fillId="2" borderId="12" xfId="0" applyNumberFormat="1" applyFont="1" applyFill="1" applyBorder="1" applyAlignment="1" applyProtection="1">
      <alignment horizontal="righ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9" xfId="0" applyNumberFormat="1" applyFont="1" applyFill="1" applyBorder="1" applyAlignment="1" applyProtection="1">
      <alignment horizontal="right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9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6" fillId="5" borderId="7" xfId="0" applyFont="1" applyFill="1" applyBorder="1" applyAlignment="1" applyProtection="1">
      <alignment vertical="center" wrapText="1"/>
    </xf>
    <xf numFmtId="4" fontId="4" fillId="5" borderId="7" xfId="0" applyNumberFormat="1" applyFont="1" applyFill="1" applyBorder="1" applyAlignment="1" applyProtection="1">
      <alignment vertical="center"/>
    </xf>
    <xf numFmtId="4" fontId="4" fillId="5" borderId="8" xfId="0" applyNumberFormat="1" applyFont="1" applyFill="1" applyBorder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6" xfId="0" applyFont="1" applyFill="1" applyBorder="1" applyProtection="1"/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0" xfId="0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10" fillId="4" borderId="1" xfId="0" applyFont="1" applyFill="1" applyBorder="1" applyAlignment="1" applyProtection="1">
      <alignment horizontal="left" vertical="center" wrapText="1"/>
    </xf>
    <xf numFmtId="164" fontId="0" fillId="0" borderId="0" xfId="0" applyNumberFormat="1" applyProtection="1">
      <protection hidden="1"/>
    </xf>
    <xf numFmtId="0" fontId="6" fillId="5" borderId="29" xfId="0" applyFont="1" applyFill="1" applyBorder="1" applyAlignment="1" applyProtection="1">
      <alignment horizontal="left" vertical="center" wrapText="1"/>
    </xf>
    <xf numFmtId="4" fontId="6" fillId="5" borderId="30" xfId="0" applyNumberFormat="1" applyFont="1" applyFill="1" applyBorder="1" applyAlignment="1" applyProtection="1">
      <alignment horizontal="right" vertical="center" wrapText="1"/>
    </xf>
    <xf numFmtId="4" fontId="6" fillId="5" borderId="31" xfId="0" applyNumberFormat="1" applyFont="1" applyFill="1" applyBorder="1" applyAlignment="1" applyProtection="1">
      <alignment horizontal="right" vertical="center" wrapText="1"/>
    </xf>
    <xf numFmtId="4" fontId="5" fillId="4" borderId="27" xfId="0" applyNumberFormat="1" applyFont="1" applyFill="1" applyBorder="1" applyAlignment="1" applyProtection="1">
      <alignment horizontal="right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49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4" fontId="6" fillId="0" borderId="11" xfId="0" applyNumberFormat="1" applyFont="1" applyFill="1" applyBorder="1" applyAlignment="1" applyProtection="1">
      <alignment horizontal="right" vertical="center" wrapText="1"/>
    </xf>
    <xf numFmtId="4" fontId="6" fillId="0" borderId="5" xfId="0" applyNumberFormat="1" applyFont="1" applyFill="1" applyBorder="1" applyAlignment="1" applyProtection="1">
      <alignment horizontal="right" vertical="center" wrapText="1"/>
    </xf>
    <xf numFmtId="4" fontId="4" fillId="5" borderId="35" xfId="0" applyNumberFormat="1" applyFont="1" applyFill="1" applyBorder="1" applyAlignment="1" applyProtection="1">
      <alignment vertical="center"/>
    </xf>
    <xf numFmtId="4" fontId="4" fillId="5" borderId="31" xfId="0" applyNumberFormat="1" applyFont="1" applyFill="1" applyBorder="1" applyAlignment="1" applyProtection="1">
      <alignment vertical="center"/>
    </xf>
    <xf numFmtId="0" fontId="7" fillId="5" borderId="1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vertical="center" wrapText="1"/>
    </xf>
    <xf numFmtId="4" fontId="4" fillId="5" borderId="1" xfId="0" applyNumberFormat="1" applyFont="1" applyFill="1" applyBorder="1" applyAlignment="1" applyProtection="1">
      <alignment vertical="center"/>
    </xf>
    <xf numFmtId="0" fontId="3" fillId="5" borderId="36" xfId="0" applyFont="1" applyFill="1" applyBorder="1" applyAlignment="1" applyProtection="1">
      <alignment vertical="center"/>
    </xf>
    <xf numFmtId="0" fontId="5" fillId="4" borderId="12" xfId="0" applyFont="1" applyFill="1" applyBorder="1" applyAlignment="1" applyProtection="1">
      <alignment vertical="center" wrapText="1"/>
    </xf>
    <xf numFmtId="0" fontId="10" fillId="4" borderId="1" xfId="0" applyFont="1" applyFill="1" applyBorder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left" vertical="center"/>
    </xf>
    <xf numFmtId="4" fontId="4" fillId="0" borderId="11" xfId="0" applyNumberFormat="1" applyFont="1" applyFill="1" applyBorder="1" applyAlignment="1" applyProtection="1">
      <alignment vertical="center"/>
    </xf>
    <xf numFmtId="4" fontId="4" fillId="0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7" fillId="5" borderId="26" xfId="0" applyFont="1" applyFill="1" applyBorder="1" applyAlignment="1" applyProtection="1">
      <alignment vertical="center"/>
    </xf>
    <xf numFmtId="0" fontId="6" fillId="5" borderId="26" xfId="0" applyFont="1" applyFill="1" applyBorder="1" applyAlignment="1" applyProtection="1">
      <alignment vertical="center" wrapText="1"/>
    </xf>
    <xf numFmtId="4" fontId="4" fillId="5" borderId="26" xfId="0" applyNumberFormat="1" applyFont="1" applyFill="1" applyBorder="1" applyAlignment="1" applyProtection="1">
      <alignment vertical="center"/>
    </xf>
    <xf numFmtId="4" fontId="4" fillId="5" borderId="27" xfId="0" applyNumberFormat="1" applyFont="1" applyFill="1" applyBorder="1" applyAlignment="1" applyProtection="1">
      <alignment vertical="center"/>
    </xf>
    <xf numFmtId="0" fontId="5" fillId="4" borderId="7" xfId="0" applyFont="1" applyFill="1" applyBorder="1" applyAlignment="1" applyProtection="1">
      <alignment horizontal="left" vertical="center" wrapText="1"/>
    </xf>
    <xf numFmtId="4" fontId="5" fillId="4" borderId="7" xfId="0" applyNumberFormat="1" applyFont="1" applyFill="1" applyBorder="1" applyAlignment="1" applyProtection="1">
      <alignment horizontal="right" vertical="center" wrapText="1"/>
    </xf>
    <xf numFmtId="4" fontId="5" fillId="4" borderId="8" xfId="0" applyNumberFormat="1" applyFont="1" applyFill="1" applyBorder="1" applyAlignment="1" applyProtection="1">
      <alignment horizontal="right" vertical="center" wrapText="1"/>
    </xf>
    <xf numFmtId="4" fontId="5" fillId="4" borderId="30" xfId="0" applyNumberFormat="1" applyFont="1" applyFill="1" applyBorder="1" applyAlignment="1" applyProtection="1">
      <alignment horizontal="right" vertical="center" wrapText="1"/>
    </xf>
    <xf numFmtId="0" fontId="5" fillId="4" borderId="30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 applyProtection="1">
      <alignment horizontal="left" vertical="center"/>
    </xf>
    <xf numFmtId="0" fontId="1" fillId="5" borderId="29" xfId="0" applyFont="1" applyFill="1" applyBorder="1" applyAlignment="1" applyProtection="1">
      <alignment horizontal="left" vertical="center"/>
    </xf>
    <xf numFmtId="0" fontId="1" fillId="5" borderId="34" xfId="0" applyFont="1" applyFill="1" applyBorder="1" applyAlignment="1" applyProtection="1">
      <alignment horizontal="left" vertical="center"/>
    </xf>
    <xf numFmtId="0" fontId="7" fillId="5" borderId="32" xfId="0" applyFont="1" applyFill="1" applyBorder="1" applyAlignment="1" applyProtection="1">
      <alignment horizontal="center" vertical="center" wrapText="1"/>
    </xf>
    <xf numFmtId="0" fontId="7" fillId="5" borderId="33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center" vertical="center"/>
    </xf>
    <xf numFmtId="49" fontId="5" fillId="2" borderId="17" xfId="0" applyNumberFormat="1" applyFont="1" applyFill="1" applyBorder="1" applyAlignment="1" applyProtection="1">
      <alignment horizontal="center" vertical="center" wrapText="1"/>
    </xf>
    <xf numFmtId="49" fontId="5" fillId="4" borderId="17" xfId="0" applyNumberFormat="1" applyFont="1" applyFill="1" applyBorder="1" applyAlignment="1" applyProtection="1">
      <alignment horizontal="center" vertical="center" wrapText="1"/>
    </xf>
    <xf numFmtId="49" fontId="5" fillId="4" borderId="22" xfId="0" applyNumberFormat="1" applyFont="1" applyFill="1" applyBorder="1" applyAlignment="1" applyProtection="1">
      <alignment horizontal="center" vertical="center" wrapText="1"/>
    </xf>
    <xf numFmtId="0" fontId="5" fillId="4" borderId="23" xfId="0" applyNumberFormat="1" applyFont="1" applyFill="1" applyBorder="1" applyAlignment="1" applyProtection="1">
      <alignment horizontal="center" vertical="center" wrapText="1"/>
    </xf>
    <xf numFmtId="49" fontId="6" fillId="5" borderId="15" xfId="0" applyNumberFormat="1" applyFont="1" applyFill="1" applyBorder="1" applyAlignment="1" applyProtection="1">
      <alignment horizontal="center" vertical="center" wrapText="1"/>
    </xf>
    <xf numFmtId="49" fontId="6" fillId="5" borderId="11" xfId="0" applyNumberFormat="1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left" vertical="center" wrapText="1"/>
    </xf>
    <xf numFmtId="0" fontId="4" fillId="5" borderId="15" xfId="0" applyFont="1" applyFill="1" applyBorder="1" applyAlignment="1" applyProtection="1">
      <alignment horizontal="left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49" fontId="5" fillId="4" borderId="24" xfId="0" applyNumberFormat="1" applyFont="1" applyFill="1" applyBorder="1" applyAlignment="1" applyProtection="1">
      <alignment horizontal="center" vertical="center" wrapText="1"/>
    </xf>
    <xf numFmtId="0" fontId="5" fillId="4" borderId="25" xfId="0" applyNumberFormat="1" applyFont="1" applyFill="1" applyBorder="1" applyAlignment="1" applyProtection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49" fontId="5" fillId="2" borderId="14" xfId="0" applyNumberFormat="1" applyFont="1" applyFill="1" applyBorder="1" applyAlignment="1" applyProtection="1">
      <alignment horizontal="center" vertical="center" wrapText="1"/>
    </xf>
    <xf numFmtId="49" fontId="6" fillId="3" borderId="15" xfId="0" applyNumberFormat="1" applyFont="1" applyFill="1" applyBorder="1" applyAlignment="1" applyProtection="1">
      <alignment horizontal="center" vertical="center" wrapText="1"/>
    </xf>
    <xf numFmtId="49" fontId="6" fillId="3" borderId="11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2" fillId="5" borderId="8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9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9" fillId="5" borderId="17" xfId="0" applyFont="1" applyFill="1" applyBorder="1" applyAlignment="1" applyProtection="1">
      <alignment horizontal="center" vertical="center"/>
    </xf>
    <xf numFmtId="0" fontId="9" fillId="5" borderId="18" xfId="0" applyFont="1" applyFill="1" applyBorder="1" applyAlignment="1" applyProtection="1">
      <alignment horizontal="center" vertical="center"/>
    </xf>
    <xf numFmtId="0" fontId="9" fillId="5" borderId="1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left" vertical="center"/>
      <protection locked="0"/>
    </xf>
    <xf numFmtId="0" fontId="1" fillId="6" borderId="31" xfId="0" applyFont="1" applyFill="1" applyBorder="1" applyAlignment="1" applyProtection="1">
      <alignment horizontal="left" vertical="center"/>
      <protection locked="0"/>
    </xf>
    <xf numFmtId="49" fontId="6" fillId="5" borderId="28" xfId="0" applyNumberFormat="1" applyFont="1" applyFill="1" applyBorder="1" applyAlignment="1" applyProtection="1">
      <alignment horizontal="center" vertical="center" wrapText="1"/>
    </xf>
    <xf numFmtId="49" fontId="6" fillId="5" borderId="29" xfId="0" applyNumberFormat="1" applyFont="1" applyFill="1" applyBorder="1" applyAlignment="1" applyProtection="1">
      <alignment horizontal="center" vertical="center" wrapText="1"/>
    </xf>
    <xf numFmtId="49" fontId="5" fillId="4" borderId="28" xfId="0" applyNumberFormat="1" applyFont="1" applyFill="1" applyBorder="1" applyAlignment="1" applyProtection="1">
      <alignment horizontal="center" vertical="center"/>
    </xf>
    <xf numFmtId="49" fontId="5" fillId="4" borderId="2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34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zoomScale="130" zoomScaleNormal="130" workbookViewId="0">
      <selection activeCell="B6" sqref="B6:F6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46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3" t="s">
        <v>0</v>
      </c>
      <c r="B1" s="124" t="s">
        <v>34</v>
      </c>
      <c r="C1" s="124"/>
      <c r="D1" s="124"/>
      <c r="E1" s="124"/>
      <c r="F1" s="125"/>
      <c r="G1" s="4"/>
      <c r="H1" s="4"/>
      <c r="J1" s="45"/>
    </row>
    <row r="2" spans="1:10" s="5" customFormat="1" ht="18.75" customHeight="1" x14ac:dyDescent="0.2">
      <c r="A2" s="131" t="s">
        <v>25</v>
      </c>
      <c r="B2" s="132"/>
      <c r="C2" s="132"/>
      <c r="D2" s="132"/>
      <c r="E2" s="132"/>
      <c r="F2" s="133"/>
      <c r="G2" s="4"/>
      <c r="H2" s="4"/>
      <c r="J2" s="45"/>
    </row>
    <row r="3" spans="1:10" s="5" customFormat="1" ht="22.5" customHeight="1" x14ac:dyDescent="0.2">
      <c r="A3" s="53" t="s">
        <v>7</v>
      </c>
      <c r="B3" s="126" t="s">
        <v>22</v>
      </c>
      <c r="C3" s="126"/>
      <c r="D3" s="126"/>
      <c r="E3" s="126"/>
      <c r="F3" s="127"/>
      <c r="G3" s="4"/>
      <c r="H3" s="4"/>
      <c r="J3" s="45"/>
    </row>
    <row r="4" spans="1:10" s="5" customFormat="1" ht="22.5" customHeight="1" x14ac:dyDescent="0.2">
      <c r="A4" s="53" t="s">
        <v>8</v>
      </c>
      <c r="B4" s="126" t="s">
        <v>33</v>
      </c>
      <c r="C4" s="126"/>
      <c r="D4" s="126"/>
      <c r="E4" s="126"/>
      <c r="F4" s="127"/>
      <c r="G4" s="4"/>
      <c r="H4" s="4"/>
      <c r="J4" s="45"/>
    </row>
    <row r="5" spans="1:10" s="5" customFormat="1" ht="22.5" customHeight="1" x14ac:dyDescent="0.2">
      <c r="A5" s="53" t="s">
        <v>26</v>
      </c>
      <c r="B5" s="126" t="s">
        <v>30</v>
      </c>
      <c r="C5" s="140"/>
      <c r="D5" s="140"/>
      <c r="E5" s="140"/>
      <c r="F5" s="141"/>
      <c r="G5" s="4"/>
      <c r="H5" s="4"/>
      <c r="J5" s="45"/>
    </row>
    <row r="6" spans="1:10" ht="18" customHeight="1" thickBot="1" x14ac:dyDescent="0.3">
      <c r="A6" s="76" t="s">
        <v>23</v>
      </c>
      <c r="B6" s="134"/>
      <c r="C6" s="134"/>
      <c r="D6" s="134"/>
      <c r="E6" s="134"/>
      <c r="F6" s="135"/>
    </row>
    <row r="7" spans="1:10" ht="9" customHeight="1" thickBot="1" x14ac:dyDescent="0.3">
      <c r="B7" s="7"/>
      <c r="C7" s="7"/>
    </row>
    <row r="8" spans="1:10" ht="21" customHeight="1" thickBot="1" x14ac:dyDescent="0.3">
      <c r="A8" s="128" t="s">
        <v>21</v>
      </c>
      <c r="B8" s="129"/>
      <c r="C8" s="129"/>
      <c r="D8" s="129"/>
      <c r="E8" s="129"/>
      <c r="F8" s="130"/>
    </row>
    <row r="9" spans="1:10" s="3" customFormat="1" ht="24.75" customHeight="1" thickBot="1" x14ac:dyDescent="0.25">
      <c r="A9" s="114" t="s">
        <v>1</v>
      </c>
      <c r="B9" s="115"/>
      <c r="C9" s="14" t="s">
        <v>4</v>
      </c>
      <c r="D9" s="15" t="s">
        <v>2</v>
      </c>
      <c r="E9" s="15" t="s">
        <v>3</v>
      </c>
      <c r="F9" s="16" t="s">
        <v>5</v>
      </c>
      <c r="G9" s="1"/>
      <c r="H9" s="9"/>
      <c r="J9" s="47"/>
    </row>
    <row r="10" spans="1:10" s="3" customFormat="1" ht="15.75" customHeight="1" x14ac:dyDescent="0.2">
      <c r="A10" s="116" t="s">
        <v>35</v>
      </c>
      <c r="B10" s="117"/>
      <c r="C10" s="17" t="s">
        <v>36</v>
      </c>
      <c r="D10" s="51"/>
      <c r="E10" s="18">
        <f>D10*0.21</f>
        <v>0</v>
      </c>
      <c r="F10" s="19">
        <f>E10+D10</f>
        <v>0</v>
      </c>
      <c r="G10" s="1"/>
      <c r="H10" s="9"/>
      <c r="J10" s="47"/>
    </row>
    <row r="11" spans="1:10" s="3" customFormat="1" ht="15.75" customHeight="1" x14ac:dyDescent="0.2">
      <c r="A11" s="99" t="s">
        <v>37</v>
      </c>
      <c r="B11" s="142"/>
      <c r="C11" s="17" t="s">
        <v>38</v>
      </c>
      <c r="D11" s="51"/>
      <c r="E11" s="18">
        <f t="shared" ref="E11:E14" si="0">D11*0.21</f>
        <v>0</v>
      </c>
      <c r="F11" s="19">
        <f t="shared" ref="F11:F14" si="1">E11+D11</f>
        <v>0</v>
      </c>
      <c r="G11" s="1"/>
      <c r="H11" s="9"/>
      <c r="J11" s="47"/>
    </row>
    <row r="12" spans="1:10" s="3" customFormat="1" ht="15.75" customHeight="1" x14ac:dyDescent="0.2">
      <c r="A12" s="100" t="s">
        <v>39</v>
      </c>
      <c r="B12" s="143"/>
      <c r="C12" s="17" t="s">
        <v>40</v>
      </c>
      <c r="D12" s="51"/>
      <c r="E12" s="18">
        <f t="shared" si="0"/>
        <v>0</v>
      </c>
      <c r="F12" s="19">
        <f t="shared" si="1"/>
        <v>0</v>
      </c>
      <c r="G12" s="1"/>
      <c r="H12" s="9"/>
      <c r="J12" s="47"/>
    </row>
    <row r="13" spans="1:10" s="3" customFormat="1" ht="15.75" customHeight="1" x14ac:dyDescent="0.2">
      <c r="A13" s="100" t="s">
        <v>41</v>
      </c>
      <c r="B13" s="143"/>
      <c r="C13" s="17" t="s">
        <v>31</v>
      </c>
      <c r="D13" s="51"/>
      <c r="E13" s="18">
        <f t="shared" si="0"/>
        <v>0</v>
      </c>
      <c r="F13" s="19">
        <f t="shared" si="1"/>
        <v>0</v>
      </c>
      <c r="G13" s="1"/>
      <c r="H13" s="9"/>
      <c r="J13" s="47"/>
    </row>
    <row r="14" spans="1:10" s="3" customFormat="1" ht="15.75" customHeight="1" x14ac:dyDescent="0.2">
      <c r="A14" s="100" t="s">
        <v>42</v>
      </c>
      <c r="B14" s="143"/>
      <c r="C14" s="17" t="s">
        <v>43</v>
      </c>
      <c r="D14" s="51"/>
      <c r="E14" s="18">
        <f t="shared" si="0"/>
        <v>0</v>
      </c>
      <c r="F14" s="19">
        <f t="shared" si="1"/>
        <v>0</v>
      </c>
      <c r="G14" s="1"/>
      <c r="H14" s="9"/>
      <c r="J14" s="47"/>
    </row>
    <row r="15" spans="1:10" s="3" customFormat="1" ht="15.75" customHeight="1" x14ac:dyDescent="0.2">
      <c r="A15" s="100" t="s">
        <v>44</v>
      </c>
      <c r="B15" s="123"/>
      <c r="C15" s="17" t="s">
        <v>45</v>
      </c>
      <c r="D15" s="51"/>
      <c r="E15" s="18">
        <f t="shared" ref="E15:E16" si="2">D15*0.21</f>
        <v>0</v>
      </c>
      <c r="F15" s="19">
        <f t="shared" ref="F15:F16" si="3">E15+D15</f>
        <v>0</v>
      </c>
      <c r="G15" s="1"/>
      <c r="H15" s="9"/>
      <c r="J15" s="47"/>
    </row>
    <row r="16" spans="1:10" s="3" customFormat="1" ht="15.75" customHeight="1" x14ac:dyDescent="0.2">
      <c r="A16" s="100" t="s">
        <v>46</v>
      </c>
      <c r="B16" s="123"/>
      <c r="C16" s="17" t="s">
        <v>47</v>
      </c>
      <c r="D16" s="51"/>
      <c r="E16" s="18">
        <f t="shared" si="2"/>
        <v>0</v>
      </c>
      <c r="F16" s="19">
        <f t="shared" si="3"/>
        <v>0</v>
      </c>
      <c r="G16" s="1"/>
      <c r="H16" s="9"/>
      <c r="J16" s="47"/>
    </row>
    <row r="17" spans="1:10" s="3" customFormat="1" ht="15.75" customHeight="1" thickBot="1" x14ac:dyDescent="0.25">
      <c r="A17" s="100" t="s">
        <v>48</v>
      </c>
      <c r="B17" s="123"/>
      <c r="C17" s="20" t="s">
        <v>49</v>
      </c>
      <c r="D17" s="52"/>
      <c r="E17" s="21">
        <f t="shared" ref="E17" si="4">D17*0.21</f>
        <v>0</v>
      </c>
      <c r="F17" s="22">
        <f t="shared" ref="F17" si="5">E17+D17</f>
        <v>0</v>
      </c>
      <c r="G17" s="1"/>
      <c r="H17" s="9"/>
      <c r="J17" s="47"/>
    </row>
    <row r="18" spans="1:10" s="3" customFormat="1" ht="21.75" customHeight="1" thickBot="1" x14ac:dyDescent="0.25">
      <c r="A18" s="118" t="s">
        <v>6</v>
      </c>
      <c r="B18" s="119"/>
      <c r="C18" s="23" t="s">
        <v>24</v>
      </c>
      <c r="D18" s="24">
        <f>SUM(D10:D17)</f>
        <v>0</v>
      </c>
      <c r="E18" s="24">
        <f>D18*0.21</f>
        <v>0</v>
      </c>
      <c r="F18" s="25">
        <f>E18+D18</f>
        <v>0</v>
      </c>
      <c r="G18" s="1"/>
      <c r="H18" s="2"/>
      <c r="J18" s="47"/>
    </row>
    <row r="19" spans="1:10" ht="3" customHeight="1" thickBot="1" x14ac:dyDescent="0.3">
      <c r="B19" s="7"/>
      <c r="C19" s="7"/>
    </row>
    <row r="20" spans="1:10" ht="21" customHeight="1" thickBot="1" x14ac:dyDescent="0.3">
      <c r="A20" s="120" t="s">
        <v>12</v>
      </c>
      <c r="B20" s="121"/>
      <c r="C20" s="121"/>
      <c r="D20" s="121"/>
      <c r="E20" s="121"/>
      <c r="F20" s="122"/>
    </row>
    <row r="21" spans="1:10" s="5" customFormat="1" ht="14.25" customHeight="1" thickBot="1" x14ac:dyDescent="0.25">
      <c r="A21" s="108" t="s">
        <v>9</v>
      </c>
      <c r="B21" s="106"/>
      <c r="C21" s="106" t="str">
        <f>B3</f>
        <v xml:space="preserve">SPRÁVA A ÚDRŽBA SILNIC PLZEŇSKÉHO KRAJE, PŘÍSPĚVKOVÁ ORGANIZACE </v>
      </c>
      <c r="D21" s="106"/>
      <c r="E21" s="106"/>
      <c r="F21" s="107"/>
      <c r="G21" s="4"/>
      <c r="H21" s="4"/>
      <c r="J21" s="45"/>
    </row>
    <row r="22" spans="1:10" s="3" customFormat="1" ht="26.25" customHeight="1" thickBot="1" x14ac:dyDescent="0.25">
      <c r="A22" s="109" t="s">
        <v>1</v>
      </c>
      <c r="B22" s="110"/>
      <c r="C22" s="26" t="s">
        <v>4</v>
      </c>
      <c r="D22" s="27" t="s">
        <v>2</v>
      </c>
      <c r="E22" s="27" t="s">
        <v>3</v>
      </c>
      <c r="F22" s="28" t="s">
        <v>5</v>
      </c>
      <c r="G22" s="1"/>
      <c r="H22" s="9"/>
      <c r="J22" s="47"/>
    </row>
    <row r="23" spans="1:10" s="3" customFormat="1" ht="18" customHeight="1" x14ac:dyDescent="0.2">
      <c r="A23" s="139" t="str">
        <f>A10</f>
        <v>SO 101</v>
      </c>
      <c r="B23" s="144"/>
      <c r="C23" s="89" t="str">
        <f>C10</f>
        <v>Silnice II/203 a OK</v>
      </c>
      <c r="D23" s="90">
        <f>D10</f>
        <v>0</v>
      </c>
      <c r="E23" s="90">
        <f>D23*0.21</f>
        <v>0</v>
      </c>
      <c r="F23" s="91">
        <f t="shared" ref="F23:F25" si="6">E23+D23</f>
        <v>0</v>
      </c>
      <c r="G23" s="1"/>
      <c r="H23" s="9"/>
      <c r="J23" s="47"/>
    </row>
    <row r="24" spans="1:10" s="3" customFormat="1" ht="18" customHeight="1" x14ac:dyDescent="0.2">
      <c r="A24" s="113" t="str">
        <f>A13</f>
        <v>SO 301</v>
      </c>
      <c r="B24" s="145"/>
      <c r="C24" s="34" t="s">
        <v>32</v>
      </c>
      <c r="D24" s="32">
        <f>D13*0.5</f>
        <v>0</v>
      </c>
      <c r="E24" s="32">
        <f t="shared" ref="E24:E26" si="7">D24*0.21</f>
        <v>0</v>
      </c>
      <c r="F24" s="33">
        <f t="shared" si="6"/>
        <v>0</v>
      </c>
      <c r="G24" s="1"/>
      <c r="H24" s="9"/>
      <c r="J24" s="47"/>
    </row>
    <row r="25" spans="1:10" s="3" customFormat="1" ht="18" customHeight="1" x14ac:dyDescent="0.2">
      <c r="A25" s="113" t="str">
        <f>A15</f>
        <v>SO 302.2</v>
      </c>
      <c r="B25" s="145"/>
      <c r="C25" s="34" t="str">
        <f>C15</f>
        <v xml:space="preserve">Vodovod řad 3 a 4 </v>
      </c>
      <c r="D25" s="32">
        <f>D15</f>
        <v>0</v>
      </c>
      <c r="E25" s="32">
        <f t="shared" si="7"/>
        <v>0</v>
      </c>
      <c r="F25" s="33">
        <f t="shared" si="6"/>
        <v>0</v>
      </c>
      <c r="G25" s="1"/>
      <c r="H25" s="9"/>
      <c r="J25" s="47"/>
    </row>
    <row r="26" spans="1:10" s="3" customFormat="1" ht="18" customHeight="1" x14ac:dyDescent="0.2">
      <c r="A26" s="113" t="str">
        <f>A16</f>
        <v xml:space="preserve">SO 501 </v>
      </c>
      <c r="B26" s="145"/>
      <c r="C26" s="34" t="str">
        <f>C16</f>
        <v xml:space="preserve">Přeložka NTL plynovodu </v>
      </c>
      <c r="D26" s="32">
        <f>D16</f>
        <v>0</v>
      </c>
      <c r="E26" s="32">
        <f t="shared" si="7"/>
        <v>0</v>
      </c>
      <c r="F26" s="33">
        <f>E26+D26</f>
        <v>0</v>
      </c>
      <c r="G26" s="1"/>
      <c r="H26" s="9"/>
      <c r="J26" s="47"/>
    </row>
    <row r="27" spans="1:10" s="3" customFormat="1" ht="18" customHeight="1" thickBot="1" x14ac:dyDescent="0.25">
      <c r="A27" s="138" t="s">
        <v>48</v>
      </c>
      <c r="B27" s="146"/>
      <c r="C27" s="93" t="s">
        <v>51</v>
      </c>
      <c r="D27" s="92">
        <f>D17*Podíly!F8</f>
        <v>0</v>
      </c>
      <c r="E27" s="92">
        <f t="shared" ref="E27" si="8">D27*0.21</f>
        <v>0</v>
      </c>
      <c r="F27" s="65">
        <f t="shared" ref="F27" si="9">E27+D27</f>
        <v>0</v>
      </c>
      <c r="G27" s="1"/>
      <c r="H27" s="44"/>
      <c r="I27" s="44"/>
      <c r="J27" s="50"/>
    </row>
    <row r="28" spans="1:10" s="3" customFormat="1" ht="14.25" customHeight="1" thickBot="1" x14ac:dyDescent="0.25">
      <c r="A28" s="136" t="s">
        <v>6</v>
      </c>
      <c r="B28" s="137"/>
      <c r="C28" s="62"/>
      <c r="D28" s="63">
        <f>SUM(D23:D27)</f>
        <v>0</v>
      </c>
      <c r="E28" s="63">
        <f>D28*0.21</f>
        <v>0</v>
      </c>
      <c r="F28" s="64">
        <f>E28+D28</f>
        <v>0</v>
      </c>
      <c r="G28" s="1"/>
      <c r="H28" s="44"/>
      <c r="J28" s="47"/>
    </row>
    <row r="29" spans="1:10" s="11" customFormat="1" ht="8.25" customHeight="1" thickBot="1" x14ac:dyDescent="0.3">
      <c r="A29" s="80"/>
      <c r="B29" s="79"/>
      <c r="C29" s="79"/>
      <c r="D29" s="81"/>
      <c r="E29" s="81"/>
      <c r="F29" s="82"/>
      <c r="G29" s="10"/>
      <c r="H29" s="44"/>
      <c r="J29" s="48"/>
    </row>
    <row r="30" spans="1:10" s="5" customFormat="1" ht="14.25" customHeight="1" thickBot="1" x14ac:dyDescent="0.25">
      <c r="A30" s="108" t="s">
        <v>11</v>
      </c>
      <c r="B30" s="106"/>
      <c r="C30" s="106" t="str">
        <f>B4</f>
        <v>Město Nýřany</v>
      </c>
      <c r="D30" s="106"/>
      <c r="E30" s="106"/>
      <c r="F30" s="107"/>
      <c r="G30" s="4"/>
      <c r="H30" s="44"/>
      <c r="J30" s="45"/>
    </row>
    <row r="31" spans="1:10" s="3" customFormat="1" ht="23.25" customHeight="1" thickBot="1" x14ac:dyDescent="0.25">
      <c r="A31" s="109" t="s">
        <v>1</v>
      </c>
      <c r="B31" s="110"/>
      <c r="C31" s="26" t="s">
        <v>4</v>
      </c>
      <c r="D31" s="27" t="s">
        <v>2</v>
      </c>
      <c r="E31" s="27" t="s">
        <v>3</v>
      </c>
      <c r="F31" s="28" t="s">
        <v>5</v>
      </c>
      <c r="G31" s="1"/>
      <c r="H31" s="44"/>
      <c r="J31" s="47"/>
    </row>
    <row r="32" spans="1:10" s="3" customFormat="1" ht="15.75" customHeight="1" x14ac:dyDescent="0.2">
      <c r="A32" s="111" t="str">
        <f>A11</f>
        <v>SO 102</v>
      </c>
      <c r="B32" s="112"/>
      <c r="C32" s="77" t="str">
        <f>C11</f>
        <v>Místní komunikace</v>
      </c>
      <c r="D32" s="30">
        <f>D11</f>
        <v>0</v>
      </c>
      <c r="E32" s="30">
        <f>D32*0.21</f>
        <v>0</v>
      </c>
      <c r="F32" s="31">
        <f>E32+D32</f>
        <v>0</v>
      </c>
      <c r="G32" s="1"/>
      <c r="H32" s="44"/>
      <c r="J32" s="47"/>
    </row>
    <row r="33" spans="1:10" s="3" customFormat="1" ht="15.75" customHeight="1" x14ac:dyDescent="0.2">
      <c r="A33" s="101" t="str">
        <f>A12</f>
        <v xml:space="preserve">SO 401 </v>
      </c>
      <c r="B33" s="147"/>
      <c r="C33" s="77" t="str">
        <f>C12</f>
        <v>Veřejné osvětlení</v>
      </c>
      <c r="D33" s="30">
        <f>D12</f>
        <v>0</v>
      </c>
      <c r="E33" s="30">
        <f t="shared" ref="E33:E34" si="10">D33*0.21</f>
        <v>0</v>
      </c>
      <c r="F33" s="31">
        <f t="shared" ref="F33" si="11">E33+D33</f>
        <v>0</v>
      </c>
      <c r="G33" s="1"/>
      <c r="H33" s="44"/>
      <c r="J33" s="47"/>
    </row>
    <row r="34" spans="1:10" s="3" customFormat="1" ht="15.75" customHeight="1" thickBot="1" x14ac:dyDescent="0.25">
      <c r="A34" s="102" t="s">
        <v>48</v>
      </c>
      <c r="B34" s="103"/>
      <c r="C34" s="78" t="s">
        <v>52</v>
      </c>
      <c r="D34" s="32">
        <f>D17*Podíly!F9</f>
        <v>0</v>
      </c>
      <c r="E34" s="30">
        <f t="shared" si="10"/>
        <v>0</v>
      </c>
      <c r="F34" s="33">
        <f>E34+D34</f>
        <v>0</v>
      </c>
      <c r="G34" s="1"/>
      <c r="H34" s="44"/>
      <c r="J34" s="50"/>
    </row>
    <row r="35" spans="1:10" s="3" customFormat="1" ht="14.25" customHeight="1" thickBot="1" x14ac:dyDescent="0.25">
      <c r="A35" s="104" t="s">
        <v>6</v>
      </c>
      <c r="B35" s="105"/>
      <c r="C35" s="40"/>
      <c r="D35" s="41">
        <f>SUM(D32:D34)</f>
        <v>0</v>
      </c>
      <c r="E35" s="41">
        <f>D35*0.21</f>
        <v>0</v>
      </c>
      <c r="F35" s="42">
        <f>E35+D35</f>
        <v>0</v>
      </c>
      <c r="G35" s="1"/>
      <c r="H35" s="2"/>
      <c r="J35" s="47"/>
    </row>
    <row r="36" spans="1:10" s="3" customFormat="1" ht="6" customHeight="1" thickBot="1" x14ac:dyDescent="0.25">
      <c r="A36" s="66"/>
      <c r="B36" s="67"/>
      <c r="C36" s="68"/>
      <c r="D36" s="69"/>
      <c r="E36" s="69"/>
      <c r="F36" s="70"/>
      <c r="G36" s="1"/>
      <c r="H36" s="2"/>
      <c r="J36" s="47"/>
    </row>
    <row r="37" spans="1:10" ht="17.100000000000001" customHeight="1" thickBot="1" x14ac:dyDescent="0.3">
      <c r="A37" s="108" t="s">
        <v>27</v>
      </c>
      <c r="B37" s="106"/>
      <c r="C37" s="106" t="str">
        <f>B5</f>
        <v xml:space="preserve">Vodárenská a kanalizační a.s. </v>
      </c>
      <c r="D37" s="106"/>
      <c r="E37" s="106"/>
      <c r="F37" s="107"/>
    </row>
    <row r="38" spans="1:10" ht="22.5" customHeight="1" thickBot="1" x14ac:dyDescent="0.3">
      <c r="A38" s="109" t="s">
        <v>1</v>
      </c>
      <c r="B38" s="110"/>
      <c r="C38" s="26" t="s">
        <v>4</v>
      </c>
      <c r="D38" s="27" t="s">
        <v>2</v>
      </c>
      <c r="E38" s="27" t="s">
        <v>3</v>
      </c>
      <c r="F38" s="28" t="s">
        <v>5</v>
      </c>
      <c r="H38" s="12"/>
    </row>
    <row r="39" spans="1:10" ht="22.5" customHeight="1" x14ac:dyDescent="0.25">
      <c r="A39" s="111" t="str">
        <f>A13</f>
        <v>SO 301</v>
      </c>
      <c r="B39" s="112"/>
      <c r="C39" s="29" t="s">
        <v>50</v>
      </c>
      <c r="D39" s="30">
        <f>D13*0.5</f>
        <v>0</v>
      </c>
      <c r="E39" s="30">
        <f t="shared" ref="E39:E41" si="12">D39*0.21</f>
        <v>0</v>
      </c>
      <c r="F39" s="31">
        <f>E39+D39</f>
        <v>0</v>
      </c>
      <c r="H39" s="12"/>
    </row>
    <row r="40" spans="1:10" s="36" customFormat="1" ht="20.100000000000001" customHeight="1" x14ac:dyDescent="0.25">
      <c r="A40" s="101" t="str">
        <f>A14</f>
        <v>SO 302.1</v>
      </c>
      <c r="B40" s="147"/>
      <c r="C40" s="29" t="str">
        <f>C14</f>
        <v>Vodovod řad 1,2,5 a 6</v>
      </c>
      <c r="D40" s="30">
        <f>D14</f>
        <v>0</v>
      </c>
      <c r="E40" s="30">
        <f t="shared" si="12"/>
        <v>0</v>
      </c>
      <c r="F40" s="31">
        <f t="shared" ref="F40" si="13">E40+D40</f>
        <v>0</v>
      </c>
      <c r="G40" s="35"/>
      <c r="H40" s="35"/>
      <c r="J40" s="49"/>
    </row>
    <row r="41" spans="1:10" ht="17.100000000000001" customHeight="1" thickBot="1" x14ac:dyDescent="0.3">
      <c r="A41" s="102" t="s">
        <v>48</v>
      </c>
      <c r="B41" s="103"/>
      <c r="C41" s="60" t="s">
        <v>53</v>
      </c>
      <c r="D41" s="32">
        <f>D17*Podíly!F10</f>
        <v>0</v>
      </c>
      <c r="E41" s="30">
        <f t="shared" si="12"/>
        <v>0</v>
      </c>
      <c r="F41" s="33">
        <f>E41+D41</f>
        <v>0</v>
      </c>
      <c r="G41" s="6"/>
      <c r="H41" s="6"/>
      <c r="J41" s="6"/>
    </row>
    <row r="42" spans="1:10" ht="15.75" thickBot="1" x14ac:dyDescent="0.3">
      <c r="A42" s="104" t="s">
        <v>6</v>
      </c>
      <c r="B42" s="105"/>
      <c r="C42" s="40"/>
      <c r="D42" s="41">
        <f>SUM(D39:D41)</f>
        <v>0</v>
      </c>
      <c r="E42" s="41">
        <f>D42*0.21</f>
        <v>0</v>
      </c>
      <c r="F42" s="42">
        <f>E42+D42</f>
        <v>0</v>
      </c>
    </row>
    <row r="43" spans="1:10" ht="10.5" customHeight="1" thickBot="1" x14ac:dyDescent="0.3">
      <c r="B43" s="7"/>
      <c r="C43" s="7"/>
      <c r="G43" s="6"/>
      <c r="H43" s="6"/>
      <c r="J43" s="6"/>
    </row>
    <row r="44" spans="1:10" ht="22.5" x14ac:dyDescent="0.25">
      <c r="A44" s="97" t="s">
        <v>10</v>
      </c>
      <c r="B44" s="83" t="str">
        <f>A3</f>
        <v>Investor 1:</v>
      </c>
      <c r="C44" s="37" t="str">
        <f>B3</f>
        <v xml:space="preserve">SPRÁVA A ÚDRŽBA SILNIC PLZEŇSKÉHO KRAJE, PŘÍSPĚVKOVÁ ORGANIZACE </v>
      </c>
      <c r="D44" s="38">
        <f>D28</f>
        <v>0</v>
      </c>
      <c r="E44" s="38">
        <f>E28</f>
        <v>0</v>
      </c>
      <c r="F44" s="39">
        <f>F28</f>
        <v>0</v>
      </c>
    </row>
    <row r="45" spans="1:10" x14ac:dyDescent="0.25">
      <c r="A45" s="98"/>
      <c r="B45" s="73" t="str">
        <f>A4</f>
        <v>Investor 2:</v>
      </c>
      <c r="C45" s="74" t="str">
        <f>B4</f>
        <v>Město Nýřany</v>
      </c>
      <c r="D45" s="75">
        <f>D35</f>
        <v>0</v>
      </c>
      <c r="E45" s="75">
        <f>E35</f>
        <v>0</v>
      </c>
      <c r="F45" s="84">
        <f>F35</f>
        <v>0</v>
      </c>
    </row>
    <row r="46" spans="1:10" ht="15.75" thickBot="1" x14ac:dyDescent="0.3">
      <c r="A46" s="148"/>
      <c r="B46" s="85" t="s">
        <v>26</v>
      </c>
      <c r="C46" s="86" t="str">
        <f>B5</f>
        <v xml:space="preserve">Vodárenská a kanalizační a.s. </v>
      </c>
      <c r="D46" s="87">
        <f>D42</f>
        <v>0</v>
      </c>
      <c r="E46" s="87">
        <f>E42</f>
        <v>0</v>
      </c>
      <c r="F46" s="88">
        <f>F42</f>
        <v>0</v>
      </c>
    </row>
    <row r="47" spans="1:10" ht="15.75" thickBot="1" x14ac:dyDescent="0.3">
      <c r="A47" s="94" t="s">
        <v>20</v>
      </c>
      <c r="B47" s="95"/>
      <c r="C47" s="96"/>
      <c r="D47" s="71">
        <f>D44+D45+D46</f>
        <v>0</v>
      </c>
      <c r="E47" s="71">
        <f>E44+E45+E46</f>
        <v>0</v>
      </c>
      <c r="F47" s="72">
        <f>F44+F45+F46</f>
        <v>0</v>
      </c>
    </row>
    <row r="49" spans="2:10" x14ac:dyDescent="0.25">
      <c r="G49" s="6"/>
      <c r="H49" s="6"/>
      <c r="J49" s="6"/>
    </row>
    <row r="51" spans="2:10" ht="17.100000000000001" customHeight="1" x14ac:dyDescent="0.25">
      <c r="B51" s="13"/>
      <c r="C51" s="13"/>
      <c r="G51" s="6"/>
      <c r="H51" s="6"/>
      <c r="J51" s="6"/>
    </row>
    <row r="53" spans="2:10" ht="17.100000000000001" customHeight="1" x14ac:dyDescent="0.25">
      <c r="B53" s="7"/>
      <c r="C53" s="7"/>
      <c r="G53" s="6"/>
      <c r="H53" s="6"/>
      <c r="J53" s="6"/>
    </row>
    <row r="55" spans="2:10" x14ac:dyDescent="0.25">
      <c r="B55" s="7"/>
      <c r="C55" s="7"/>
    </row>
    <row r="58" spans="2:10" x14ac:dyDescent="0.25">
      <c r="G58" s="6"/>
      <c r="H58" s="6"/>
      <c r="J58" s="6"/>
    </row>
    <row r="60" spans="2:10" ht="17.100000000000001" customHeight="1" x14ac:dyDescent="0.25">
      <c r="B60" s="13"/>
      <c r="C60" s="13"/>
      <c r="G60" s="6"/>
      <c r="H60" s="6"/>
      <c r="J60" s="6"/>
    </row>
    <row r="62" spans="2:10" ht="17.100000000000001" customHeight="1" x14ac:dyDescent="0.25">
      <c r="B62" s="7"/>
      <c r="C62" s="7"/>
      <c r="G62" s="6"/>
      <c r="H62" s="6"/>
      <c r="J62" s="6"/>
    </row>
    <row r="64" spans="2:10" x14ac:dyDescent="0.25">
      <c r="B64" s="7"/>
      <c r="C64" s="7"/>
    </row>
    <row r="67" spans="2:10" x14ac:dyDescent="0.25">
      <c r="G67" s="6"/>
      <c r="H67" s="6"/>
      <c r="J67" s="6"/>
    </row>
    <row r="69" spans="2:10" x14ac:dyDescent="0.25">
      <c r="B69" s="13"/>
      <c r="C69" s="13"/>
    </row>
    <row r="71" spans="2:10" x14ac:dyDescent="0.25">
      <c r="B71" s="7"/>
      <c r="C71" s="7"/>
    </row>
    <row r="73" spans="2:10" x14ac:dyDescent="0.25">
      <c r="B73" s="7"/>
      <c r="C73" s="7"/>
    </row>
    <row r="78" spans="2:10" x14ac:dyDescent="0.25">
      <c r="B78" s="13"/>
      <c r="C78" s="13"/>
    </row>
  </sheetData>
  <sheetProtection password="C775" sheet="1" selectLockedCells="1"/>
  <mergeCells count="43">
    <mergeCell ref="A22:B22"/>
    <mergeCell ref="A21:B21"/>
    <mergeCell ref="A30:B30"/>
    <mergeCell ref="A28:B28"/>
    <mergeCell ref="A27:B27"/>
    <mergeCell ref="A23:B23"/>
    <mergeCell ref="A24:B24"/>
    <mergeCell ref="A25:B25"/>
    <mergeCell ref="C30:F30"/>
    <mergeCell ref="A35:B35"/>
    <mergeCell ref="A32:B32"/>
    <mergeCell ref="A34:B34"/>
    <mergeCell ref="A31:B31"/>
    <mergeCell ref="B1:F1"/>
    <mergeCell ref="B3:F3"/>
    <mergeCell ref="B4:F4"/>
    <mergeCell ref="A8:F8"/>
    <mergeCell ref="A2:F2"/>
    <mergeCell ref="B6:F6"/>
    <mergeCell ref="B5:F5"/>
    <mergeCell ref="A9:B9"/>
    <mergeCell ref="A10:B10"/>
    <mergeCell ref="A18:B18"/>
    <mergeCell ref="A20:F20"/>
    <mergeCell ref="A17:B17"/>
    <mergeCell ref="A15:B15"/>
    <mergeCell ref="A16:B16"/>
    <mergeCell ref="A47:C47"/>
    <mergeCell ref="A44:A46"/>
    <mergeCell ref="A11:B11"/>
    <mergeCell ref="A12:B12"/>
    <mergeCell ref="A13:B13"/>
    <mergeCell ref="A14:B14"/>
    <mergeCell ref="A33:B33"/>
    <mergeCell ref="A40:B40"/>
    <mergeCell ref="A41:B41"/>
    <mergeCell ref="A42:B42"/>
    <mergeCell ref="C21:F21"/>
    <mergeCell ref="A37:B37"/>
    <mergeCell ref="C37:F37"/>
    <mergeCell ref="A38:B38"/>
    <mergeCell ref="A39:B39"/>
    <mergeCell ref="A26:B26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workbookViewId="0">
      <selection activeCell="F11" sqref="F11"/>
    </sheetView>
  </sheetViews>
  <sheetFormatPr defaultRowHeight="15" x14ac:dyDescent="0.25"/>
  <cols>
    <col min="1" max="1" width="16.7109375" style="54" customWidth="1"/>
    <col min="2" max="2" width="22.5703125" style="55" customWidth="1"/>
    <col min="3" max="3" width="19.7109375" style="56" customWidth="1"/>
    <col min="4" max="4" width="11.7109375" style="54" customWidth="1"/>
    <col min="5" max="5" width="32.7109375" style="54" customWidth="1"/>
    <col min="6" max="6" width="11.42578125" style="56" customWidth="1"/>
    <col min="7" max="16384" width="9.140625" style="54"/>
  </cols>
  <sheetData>
    <row r="3" spans="1:6" x14ac:dyDescent="0.25">
      <c r="D3" s="57"/>
      <c r="E3" s="57" t="s">
        <v>13</v>
      </c>
      <c r="F3" s="58" t="s">
        <v>14</v>
      </c>
    </row>
    <row r="4" spans="1:6" x14ac:dyDescent="0.25">
      <c r="A4" s="54" t="s">
        <v>16</v>
      </c>
      <c r="B4" s="55">
        <f>SUM(REKAPITULACE!D10:D16)</f>
        <v>0</v>
      </c>
      <c r="C4" s="56" t="e">
        <f>B4/B4</f>
        <v>#DIV/0!</v>
      </c>
    </row>
    <row r="5" spans="1:6" x14ac:dyDescent="0.25">
      <c r="A5" s="54" t="s">
        <v>17</v>
      </c>
      <c r="B5" s="55">
        <f>SUM(REKAPITULACE!D23:D26)</f>
        <v>0</v>
      </c>
      <c r="C5" s="61" t="e">
        <f>B5/B4</f>
        <v>#DIV/0!</v>
      </c>
    </row>
    <row r="6" spans="1:6" x14ac:dyDescent="0.25">
      <c r="A6" s="54" t="s">
        <v>15</v>
      </c>
      <c r="B6" s="55">
        <f>SUM(REKAPITULACE!D32:D33)</f>
        <v>0</v>
      </c>
      <c r="C6" s="61" t="e">
        <f>B6/B4</f>
        <v>#DIV/0!</v>
      </c>
    </row>
    <row r="7" spans="1:6" x14ac:dyDescent="0.25">
      <c r="A7" s="54" t="s">
        <v>29</v>
      </c>
      <c r="B7" s="55">
        <f>SUM(REKAPITULACE!D39:D40)</f>
        <v>0</v>
      </c>
      <c r="C7" s="61" t="e">
        <f>B7/B4</f>
        <v>#DIV/0!</v>
      </c>
    </row>
    <row r="8" spans="1:6" ht="34.5" customHeight="1" x14ac:dyDescent="0.25">
      <c r="E8" s="59" t="s">
        <v>18</v>
      </c>
      <c r="F8" s="61">
        <v>0.35</v>
      </c>
    </row>
    <row r="9" spans="1:6" x14ac:dyDescent="0.25">
      <c r="E9" s="59" t="s">
        <v>19</v>
      </c>
      <c r="F9" s="61">
        <v>0.31</v>
      </c>
    </row>
    <row r="10" spans="1:6" x14ac:dyDescent="0.25">
      <c r="E10" s="54" t="s">
        <v>28</v>
      </c>
      <c r="F10" s="61">
        <v>0.34</v>
      </c>
    </row>
    <row r="11" spans="1:6" x14ac:dyDescent="0.25">
      <c r="C11" s="56" t="e">
        <f>C5+C6+C7</f>
        <v>#DIV/0!</v>
      </c>
    </row>
  </sheetData>
  <sheetProtection selectLockedCells="1" selectUnlockedCells="1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LV</cp:lastModifiedBy>
  <cp:lastPrinted>2025-11-20T05:27:56Z</cp:lastPrinted>
  <dcterms:created xsi:type="dcterms:W3CDTF">2011-08-17T15:20:04Z</dcterms:created>
  <dcterms:modified xsi:type="dcterms:W3CDTF">2026-01-27T14:24:45Z</dcterms:modified>
</cp:coreProperties>
</file>